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芦春小区" sheetId="5" r:id="rId1"/>
  </sheets>
  <definedNames>
    <definedName name="_xlnm._FilterDatabase" localSheetId="0" hidden="1">芦春小区!$A$4:$AB$46</definedName>
  </definedNames>
  <calcPr calcId="144525"/>
</workbook>
</file>

<file path=xl/sharedStrings.xml><?xml version="1.0" encoding="utf-8"?>
<sst xmlns="http://schemas.openxmlformats.org/spreadsheetml/2006/main" count="109" uniqueCount="78">
  <si>
    <t>宁德职业技术学院芦春小区教工宿舍住宿物业费、公摊水电费缴费情况表</t>
  </si>
  <si>
    <t>制表部门：后勤管理处                                                                                                                               制表时间：2021年4月15日</t>
  </si>
  <si>
    <t>序号</t>
  </si>
  <si>
    <t>房号</t>
  </si>
  <si>
    <t>交房时间</t>
  </si>
  <si>
    <t>住户</t>
  </si>
  <si>
    <t>住房面积
(m^2)</t>
  </si>
  <si>
    <t>其中</t>
  </si>
  <si>
    <t>入住时间</t>
  </si>
  <si>
    <t>退房时间</t>
  </si>
  <si>
    <t>居住时间（月）</t>
  </si>
  <si>
    <t>物业费单价（元/月）</t>
  </si>
  <si>
    <t>物业费起缴时间</t>
  </si>
  <si>
    <t>物业费止缴时间</t>
  </si>
  <si>
    <t>物业费缴费时长（月）</t>
  </si>
  <si>
    <t>物业通知缴费（元）</t>
  </si>
  <si>
    <t>学院应缴物业费时长（月）</t>
  </si>
  <si>
    <t>学院应缴物业费（元）</t>
  </si>
  <si>
    <t>住户应缴物业费（元）</t>
  </si>
  <si>
    <t>公摊水电费单价（元/月）</t>
  </si>
  <si>
    <t>公摊水电费起缴时间</t>
  </si>
  <si>
    <t>公摊水电费止缴时间</t>
  </si>
  <si>
    <t>公摊水电费应缴时长（月）</t>
  </si>
  <si>
    <t>学院支付公摊水电费时长（月）</t>
  </si>
  <si>
    <t>学院支付公摊水电费（元）</t>
  </si>
  <si>
    <t>个人应缴公摊水电费（元）</t>
  </si>
  <si>
    <t>备注</t>
  </si>
  <si>
    <t>合计</t>
  </si>
  <si>
    <t>套内面积
(m^2)</t>
  </si>
  <si>
    <t>公摊面积
(m^2)</t>
  </si>
  <si>
    <t>杂货间面积
(m^2)</t>
  </si>
  <si>
    <t>空</t>
  </si>
  <si>
    <t>林纾宇</t>
  </si>
  <si>
    <t>2018年11月2021年1月</t>
  </si>
  <si>
    <t>2019年12月2021年12月</t>
  </si>
  <si>
    <t>孙林红</t>
  </si>
  <si>
    <t>翁飞潇</t>
  </si>
  <si>
    <t>陈雪楠</t>
  </si>
  <si>
    <t>成楚楚</t>
  </si>
  <si>
    <t>谢月霞</t>
  </si>
  <si>
    <t>潘  希</t>
  </si>
  <si>
    <t>游晏樱</t>
  </si>
  <si>
    <t>2018年5月2021年1月</t>
  </si>
  <si>
    <t>王彤蕾</t>
  </si>
  <si>
    <t>谢微微</t>
  </si>
  <si>
    <t>刘月红</t>
  </si>
  <si>
    <t>潘玉聪</t>
  </si>
  <si>
    <t>林  茂</t>
  </si>
  <si>
    <t>冯晓航</t>
  </si>
  <si>
    <t>王琛琛</t>
  </si>
  <si>
    <t>赵  婧</t>
  </si>
  <si>
    <t>黄  璐</t>
  </si>
  <si>
    <t>石丽英</t>
  </si>
  <si>
    <t>张舒怡</t>
  </si>
  <si>
    <t>张  敏</t>
  </si>
  <si>
    <t>上官毅祥</t>
  </si>
  <si>
    <t>徐烁昕</t>
  </si>
  <si>
    <t>吴学鸿</t>
  </si>
  <si>
    <t>周三女</t>
  </si>
  <si>
    <t>孔令军</t>
  </si>
  <si>
    <t>周  杰</t>
  </si>
  <si>
    <t>汤奇霖</t>
  </si>
  <si>
    <t>刘灿华</t>
  </si>
  <si>
    <t>罗义发9月搬走，周立辉9月入住，考虑交接，该月水电费由三人共同承担</t>
  </si>
  <si>
    <t>罗义发</t>
  </si>
  <si>
    <t>周立辉</t>
  </si>
  <si>
    <t>吴明亮</t>
  </si>
  <si>
    <t>异地任职干部</t>
  </si>
  <si>
    <t>林世平</t>
  </si>
  <si>
    <t>2018年5月2020年10月</t>
  </si>
  <si>
    <t>由学院负责</t>
  </si>
  <si>
    <t>郑立清</t>
  </si>
  <si>
    <t>张  秋</t>
  </si>
  <si>
    <t>张平弟</t>
  </si>
  <si>
    <t>张平弟10月搬走，周宗飞10月入住，当月水电费视为二人平摊，因周宗飞个人缴纳2020年物业费水电费，因此给予调整</t>
  </si>
  <si>
    <t>周宗飞</t>
  </si>
  <si>
    <t>注1：物业费根据福安市政策，2020年之前免除，从2021年开始缴纳</t>
  </si>
  <si>
    <t>注2:305、401室存在调宿情况，请相关住宿人员根据情况计算物业费和公摊水电费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</si>
</sst>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10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3" fillId="3" borderId="7" applyNumberFormat="0" applyAlignment="0" applyProtection="0">
      <alignment vertical="center"/>
    </xf>
    <xf numFmtId="0" fontId="8" fillId="12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0" fillId="0" borderId="5" xfId="0" applyNumberFormat="1" applyFont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57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0"/>
  <sheetViews>
    <sheetView tabSelected="1" topLeftCell="A10" workbookViewId="0">
      <selection activeCell="B17" sqref="B17:B19"/>
    </sheetView>
  </sheetViews>
  <sheetFormatPr defaultColWidth="10" defaultRowHeight="13.5"/>
  <cols>
    <col min="1" max="1" width="3.5" customWidth="1"/>
    <col min="2" max="2" width="5.25" customWidth="1"/>
    <col min="3" max="3" width="10.625" customWidth="1"/>
    <col min="4" max="4" width="7.375" customWidth="1"/>
    <col min="5" max="5" width="9.5" hidden="1" customWidth="1"/>
    <col min="6" max="6" width="9.125" hidden="1" customWidth="1"/>
    <col min="7" max="7" width="9.25" hidden="1" customWidth="1"/>
    <col min="8" max="8" width="11.125" hidden="1" customWidth="1"/>
    <col min="9" max="9" width="10.5" customWidth="1"/>
    <col min="10" max="10" width="10.75" customWidth="1"/>
    <col min="11" max="11" width="5.625" customWidth="1"/>
    <col min="12" max="12" width="7.875" customWidth="1"/>
    <col min="13" max="13" width="10.5" customWidth="1"/>
    <col min="14" max="14" width="10.875" customWidth="1"/>
    <col min="15" max="15" width="7.375" customWidth="1"/>
    <col min="16" max="16" width="7.75" customWidth="1"/>
    <col min="17" max="17" width="6.875" customWidth="1"/>
    <col min="18" max="18" width="6.75" customWidth="1"/>
    <col min="19" max="19" width="7.125" customWidth="1"/>
    <col min="20" max="20" width="6.5" customWidth="1"/>
    <col min="21" max="21" width="10.875" customWidth="1"/>
    <col min="22" max="22" width="10.625" customWidth="1"/>
    <col min="23" max="24" width="6.5" customWidth="1"/>
    <col min="25" max="27" width="6.375" customWidth="1"/>
    <col min="28" max="28" width="16.75" customWidth="1"/>
    <col min="29" max="269" width="11" customWidth="1"/>
  </cols>
  <sheetData>
    <row r="1" ht="21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5" customHeight="1" spans="1: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27" spans="1:28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6" t="s">
        <v>7</v>
      </c>
      <c r="G3" s="7"/>
      <c r="H3" s="7"/>
      <c r="I3" s="3" t="s">
        <v>8</v>
      </c>
      <c r="J3" s="3" t="s">
        <v>9</v>
      </c>
      <c r="K3" s="5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15</v>
      </c>
      <c r="Y3" s="4" t="s">
        <v>23</v>
      </c>
      <c r="Z3" s="4" t="s">
        <v>24</v>
      </c>
      <c r="AA3" s="4" t="s">
        <v>25</v>
      </c>
      <c r="AB3" s="3" t="s">
        <v>26</v>
      </c>
    </row>
    <row r="4" ht="27" spans="1:28">
      <c r="A4" s="3"/>
      <c r="B4" s="3"/>
      <c r="C4" s="8"/>
      <c r="D4" s="3"/>
      <c r="E4" s="3" t="s">
        <v>27</v>
      </c>
      <c r="F4" s="5" t="s">
        <v>28</v>
      </c>
      <c r="G4" s="5" t="s">
        <v>29</v>
      </c>
      <c r="H4" s="9" t="s">
        <v>30</v>
      </c>
      <c r="I4" s="3"/>
      <c r="J4" s="3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3"/>
    </row>
    <row r="5" spans="1:28">
      <c r="A5" s="3">
        <v>1</v>
      </c>
      <c r="B5" s="5">
        <v>201</v>
      </c>
      <c r="C5" s="10">
        <v>43405</v>
      </c>
      <c r="D5" s="5" t="s">
        <v>31</v>
      </c>
      <c r="E5" s="3">
        <v>66.41</v>
      </c>
      <c r="F5" s="3">
        <v>51.47</v>
      </c>
      <c r="G5" s="3">
        <v>14.94</v>
      </c>
      <c r="H5" s="3">
        <v>0</v>
      </c>
      <c r="I5" s="3"/>
      <c r="J5" s="3"/>
      <c r="K5" s="3"/>
      <c r="L5" s="3">
        <v>73</v>
      </c>
      <c r="M5" s="21">
        <v>43831</v>
      </c>
      <c r="N5" s="21">
        <v>44531</v>
      </c>
      <c r="O5" s="3">
        <v>24</v>
      </c>
      <c r="P5" s="3">
        <f>L5*O5</f>
        <v>1752</v>
      </c>
      <c r="Q5" s="3">
        <v>24</v>
      </c>
      <c r="R5" s="3">
        <f>L5*Q5</f>
        <v>1752</v>
      </c>
      <c r="S5" s="3">
        <f>P5-R5</f>
        <v>0</v>
      </c>
      <c r="T5" s="3">
        <v>15</v>
      </c>
      <c r="U5" s="21">
        <v>43405</v>
      </c>
      <c r="V5" s="21">
        <v>44531</v>
      </c>
      <c r="W5" s="3">
        <v>38</v>
      </c>
      <c r="X5" s="3">
        <f>T5*W5</f>
        <v>570</v>
      </c>
      <c r="Y5" s="3">
        <v>38</v>
      </c>
      <c r="Z5" s="3">
        <f>Y5*T5</f>
        <v>570</v>
      </c>
      <c r="AA5" s="3">
        <f>X5-Z5</f>
        <v>0</v>
      </c>
      <c r="AB5" s="3"/>
    </row>
    <row r="6" spans="1:28">
      <c r="A6" s="3">
        <v>2</v>
      </c>
      <c r="B6" s="5">
        <v>202</v>
      </c>
      <c r="C6" s="10">
        <v>43405</v>
      </c>
      <c r="D6" s="5" t="s">
        <v>31</v>
      </c>
      <c r="E6" s="3">
        <v>65.52</v>
      </c>
      <c r="F6" s="3">
        <v>50.78</v>
      </c>
      <c r="G6" s="3">
        <v>14.74</v>
      </c>
      <c r="H6" s="3">
        <v>0</v>
      </c>
      <c r="I6" s="3"/>
      <c r="J6" s="3"/>
      <c r="K6" s="3"/>
      <c r="L6" s="3">
        <v>72</v>
      </c>
      <c r="M6" s="21">
        <v>43831</v>
      </c>
      <c r="N6" s="21">
        <v>44531</v>
      </c>
      <c r="O6" s="3">
        <v>24</v>
      </c>
      <c r="P6" s="3">
        <f>L6*O6</f>
        <v>1728</v>
      </c>
      <c r="Q6" s="3">
        <v>24</v>
      </c>
      <c r="R6" s="3">
        <f>L6*Q6</f>
        <v>1728</v>
      </c>
      <c r="S6" s="3">
        <f>P6-R6</f>
        <v>0</v>
      </c>
      <c r="T6" s="3">
        <v>15</v>
      </c>
      <c r="U6" s="21">
        <v>43405</v>
      </c>
      <c r="V6" s="21">
        <v>44531</v>
      </c>
      <c r="W6" s="3">
        <v>38</v>
      </c>
      <c r="X6" s="3">
        <f>T6*W6</f>
        <v>570</v>
      </c>
      <c r="Y6" s="3">
        <v>38</v>
      </c>
      <c r="Z6" s="3">
        <f>Y6*T6</f>
        <v>570</v>
      </c>
      <c r="AA6" s="3">
        <f>X6-Z6</f>
        <v>0</v>
      </c>
      <c r="AB6" s="3"/>
    </row>
    <row r="7" spans="1:28">
      <c r="A7" s="3">
        <v>3</v>
      </c>
      <c r="B7" s="5">
        <v>203</v>
      </c>
      <c r="C7" s="10">
        <v>43405</v>
      </c>
      <c r="D7" s="5" t="s">
        <v>31</v>
      </c>
      <c r="E7" s="3">
        <v>63.82</v>
      </c>
      <c r="F7" s="3">
        <v>49.46</v>
      </c>
      <c r="G7" s="3">
        <v>14.36</v>
      </c>
      <c r="H7" s="3">
        <v>0</v>
      </c>
      <c r="I7" s="3"/>
      <c r="J7" s="3"/>
      <c r="K7" s="3"/>
      <c r="L7" s="3">
        <v>70</v>
      </c>
      <c r="M7" s="21">
        <v>43831</v>
      </c>
      <c r="N7" s="21">
        <v>44531</v>
      </c>
      <c r="O7" s="3">
        <v>24</v>
      </c>
      <c r="P7" s="3">
        <f>L7*O7</f>
        <v>1680</v>
      </c>
      <c r="Q7" s="3">
        <v>24</v>
      </c>
      <c r="R7" s="3">
        <f>L7*Q7</f>
        <v>1680</v>
      </c>
      <c r="S7" s="3">
        <f>P7-R7</f>
        <v>0</v>
      </c>
      <c r="T7" s="3">
        <v>15</v>
      </c>
      <c r="U7" s="21">
        <v>43405</v>
      </c>
      <c r="V7" s="21">
        <v>44531</v>
      </c>
      <c r="W7" s="3">
        <v>38</v>
      </c>
      <c r="X7" s="3">
        <f>T7*W7</f>
        <v>570</v>
      </c>
      <c r="Y7" s="3">
        <v>38</v>
      </c>
      <c r="Z7" s="3">
        <f>Y7*T7</f>
        <v>570</v>
      </c>
      <c r="AA7" s="3">
        <f>X7-Z7</f>
        <v>0</v>
      </c>
      <c r="AB7" s="3"/>
    </row>
    <row r="8" spans="1:28">
      <c r="A8" s="3">
        <v>4</v>
      </c>
      <c r="B8" s="5">
        <v>205</v>
      </c>
      <c r="C8" s="10">
        <v>43405</v>
      </c>
      <c r="D8" s="5" t="s">
        <v>31</v>
      </c>
      <c r="E8" s="3">
        <v>66.48</v>
      </c>
      <c r="F8" s="3">
        <v>51.53</v>
      </c>
      <c r="G8" s="3">
        <v>14.96</v>
      </c>
      <c r="H8" s="3">
        <v>0</v>
      </c>
      <c r="I8" s="3"/>
      <c r="J8" s="3"/>
      <c r="K8" s="3"/>
      <c r="L8" s="3">
        <v>73</v>
      </c>
      <c r="M8" s="21">
        <v>43831</v>
      </c>
      <c r="N8" s="21">
        <v>44531</v>
      </c>
      <c r="O8" s="3">
        <v>24</v>
      </c>
      <c r="P8" s="3">
        <f>L8*O8</f>
        <v>1752</v>
      </c>
      <c r="Q8" s="3">
        <v>24</v>
      </c>
      <c r="R8" s="3">
        <f>L8*Q8</f>
        <v>1752</v>
      </c>
      <c r="S8" s="3">
        <f>P8-R8</f>
        <v>0</v>
      </c>
      <c r="T8" s="3">
        <v>15</v>
      </c>
      <c r="U8" s="21">
        <v>43405</v>
      </c>
      <c r="V8" s="21">
        <v>44531</v>
      </c>
      <c r="W8" s="3">
        <v>38</v>
      </c>
      <c r="X8" s="3">
        <f>T8*W8</f>
        <v>570</v>
      </c>
      <c r="Y8" s="3">
        <v>38</v>
      </c>
      <c r="Z8" s="3">
        <f>Y8*T8</f>
        <v>570</v>
      </c>
      <c r="AA8" s="3">
        <f>X8-Z8</f>
        <v>0</v>
      </c>
      <c r="AB8" s="3"/>
    </row>
    <row r="9" spans="1:28">
      <c r="A9" s="11">
        <v>5</v>
      </c>
      <c r="B9" s="11">
        <v>301</v>
      </c>
      <c r="C9" s="12">
        <v>43405</v>
      </c>
      <c r="D9" s="5" t="s">
        <v>32</v>
      </c>
      <c r="E9" s="3">
        <v>66.41</v>
      </c>
      <c r="F9" s="3">
        <v>51.47</v>
      </c>
      <c r="G9" s="3">
        <v>14.94</v>
      </c>
      <c r="H9" s="3">
        <v>0</v>
      </c>
      <c r="I9" s="21">
        <v>43525</v>
      </c>
      <c r="J9" s="3"/>
      <c r="K9" s="3"/>
      <c r="L9" s="11">
        <v>73</v>
      </c>
      <c r="M9" s="12">
        <v>44197</v>
      </c>
      <c r="N9" s="12">
        <v>44531</v>
      </c>
      <c r="O9" s="11">
        <v>12</v>
      </c>
      <c r="P9" s="11">
        <f>L9*O9</f>
        <v>876</v>
      </c>
      <c r="Q9" s="11">
        <v>0</v>
      </c>
      <c r="R9" s="11">
        <f>L9*Q9</f>
        <v>0</v>
      </c>
      <c r="S9" s="3">
        <f>P9/2</f>
        <v>438</v>
      </c>
      <c r="T9" s="11">
        <v>15</v>
      </c>
      <c r="U9" s="4" t="s">
        <v>33</v>
      </c>
      <c r="V9" s="4" t="s">
        <v>34</v>
      </c>
      <c r="W9" s="11">
        <v>26</v>
      </c>
      <c r="X9" s="11">
        <f>T9*W9</f>
        <v>390</v>
      </c>
      <c r="Y9" s="11">
        <v>4</v>
      </c>
      <c r="Z9" s="11">
        <f>Y9*T9</f>
        <v>60</v>
      </c>
      <c r="AA9" s="3">
        <f>(X9-Z9)/2</f>
        <v>165</v>
      </c>
      <c r="AB9" s="3"/>
    </row>
    <row r="10" spans="1:28">
      <c r="A10" s="13"/>
      <c r="B10" s="13"/>
      <c r="C10" s="13"/>
      <c r="D10" s="5" t="s">
        <v>35</v>
      </c>
      <c r="E10" s="3">
        <v>66.41</v>
      </c>
      <c r="F10" s="3">
        <v>51.47</v>
      </c>
      <c r="G10" s="3">
        <v>14.94</v>
      </c>
      <c r="H10" s="3">
        <v>0</v>
      </c>
      <c r="I10" s="21">
        <v>43525</v>
      </c>
      <c r="J10" s="23"/>
      <c r="K10" s="3"/>
      <c r="L10" s="13"/>
      <c r="M10" s="24"/>
      <c r="N10" s="24"/>
      <c r="O10" s="13"/>
      <c r="P10" s="13"/>
      <c r="Q10" s="13"/>
      <c r="R10" s="13"/>
      <c r="S10" s="3">
        <f>P9/2</f>
        <v>438</v>
      </c>
      <c r="T10" s="13"/>
      <c r="U10" s="8"/>
      <c r="V10" s="8"/>
      <c r="W10" s="13"/>
      <c r="X10" s="13"/>
      <c r="Y10" s="13"/>
      <c r="Z10" s="13"/>
      <c r="AA10" s="3">
        <f>(X9-Z9)/2</f>
        <v>165</v>
      </c>
      <c r="AB10" s="3"/>
    </row>
    <row r="11" spans="1:28">
      <c r="A11" s="11">
        <v>6</v>
      </c>
      <c r="B11" s="11">
        <v>302</v>
      </c>
      <c r="C11" s="12">
        <v>43405</v>
      </c>
      <c r="D11" s="5" t="s">
        <v>36</v>
      </c>
      <c r="E11" s="3">
        <v>65.52</v>
      </c>
      <c r="F11" s="3">
        <v>50.78</v>
      </c>
      <c r="G11" s="3">
        <v>14.74</v>
      </c>
      <c r="H11" s="3">
        <v>0</v>
      </c>
      <c r="I11" s="21">
        <v>43525</v>
      </c>
      <c r="J11" s="3"/>
      <c r="K11" s="3"/>
      <c r="L11" s="11">
        <v>72</v>
      </c>
      <c r="M11" s="12">
        <v>44197</v>
      </c>
      <c r="N11" s="12">
        <v>44531</v>
      </c>
      <c r="O11" s="11">
        <v>12</v>
      </c>
      <c r="P11" s="11">
        <f>L11*O11</f>
        <v>864</v>
      </c>
      <c r="Q11" s="11">
        <v>0</v>
      </c>
      <c r="R11" s="11">
        <f>L11*Q11</f>
        <v>0</v>
      </c>
      <c r="S11" s="3">
        <f>P11/2</f>
        <v>432</v>
      </c>
      <c r="T11" s="11">
        <v>15</v>
      </c>
      <c r="U11" s="4" t="s">
        <v>33</v>
      </c>
      <c r="V11" s="4" t="s">
        <v>34</v>
      </c>
      <c r="W11" s="11">
        <v>26</v>
      </c>
      <c r="X11" s="11">
        <f>T11*W11</f>
        <v>390</v>
      </c>
      <c r="Y11" s="11">
        <v>4</v>
      </c>
      <c r="Z11" s="11">
        <f>Y11*T11</f>
        <v>60</v>
      </c>
      <c r="AA11" s="3">
        <f>(X11-Z11)/2</f>
        <v>165</v>
      </c>
      <c r="AB11" s="3"/>
    </row>
    <row r="12" spans="1:28">
      <c r="A12" s="13"/>
      <c r="B12" s="13"/>
      <c r="C12" s="13"/>
      <c r="D12" s="5" t="s">
        <v>37</v>
      </c>
      <c r="E12" s="3">
        <v>65.52</v>
      </c>
      <c r="F12" s="3">
        <v>50.78</v>
      </c>
      <c r="G12" s="3">
        <v>14.74</v>
      </c>
      <c r="H12" s="3">
        <v>0</v>
      </c>
      <c r="I12" s="21">
        <v>43525</v>
      </c>
      <c r="J12" s="3"/>
      <c r="K12" s="3"/>
      <c r="L12" s="13"/>
      <c r="M12" s="24"/>
      <c r="N12" s="24"/>
      <c r="O12" s="13"/>
      <c r="P12" s="13"/>
      <c r="Q12" s="13"/>
      <c r="R12" s="13"/>
      <c r="S12" s="3">
        <f>P11/2</f>
        <v>432</v>
      </c>
      <c r="T12" s="13"/>
      <c r="U12" s="8"/>
      <c r="V12" s="8"/>
      <c r="W12" s="13"/>
      <c r="X12" s="13"/>
      <c r="Y12" s="13"/>
      <c r="Z12" s="13"/>
      <c r="AA12" s="3">
        <f>(X11-Z11)/2</f>
        <v>165</v>
      </c>
      <c r="AB12" s="3"/>
    </row>
    <row r="13" spans="1:28">
      <c r="A13" s="11">
        <v>7</v>
      </c>
      <c r="B13" s="14">
        <v>303</v>
      </c>
      <c r="C13" s="12">
        <v>43405</v>
      </c>
      <c r="D13" s="5" t="s">
        <v>38</v>
      </c>
      <c r="E13" s="3">
        <v>63.82</v>
      </c>
      <c r="F13" s="3">
        <v>49.46</v>
      </c>
      <c r="G13" s="3">
        <v>14.36</v>
      </c>
      <c r="H13" s="3">
        <v>0</v>
      </c>
      <c r="I13" s="21">
        <v>43525</v>
      </c>
      <c r="J13" s="25">
        <v>44136</v>
      </c>
      <c r="K13" s="3"/>
      <c r="L13" s="11">
        <v>70</v>
      </c>
      <c r="M13" s="12">
        <v>44197</v>
      </c>
      <c r="N13" s="12">
        <v>44531</v>
      </c>
      <c r="O13" s="11">
        <v>12</v>
      </c>
      <c r="P13" s="11">
        <f>L13*O13</f>
        <v>840</v>
      </c>
      <c r="Q13" s="11">
        <v>6</v>
      </c>
      <c r="R13" s="11">
        <v>420</v>
      </c>
      <c r="S13" s="3">
        <v>0</v>
      </c>
      <c r="T13" s="11">
        <v>15</v>
      </c>
      <c r="U13" s="4" t="s">
        <v>33</v>
      </c>
      <c r="V13" s="4" t="s">
        <v>34</v>
      </c>
      <c r="W13" s="11">
        <v>26</v>
      </c>
      <c r="X13" s="11">
        <f>T13*W13</f>
        <v>390</v>
      </c>
      <c r="Y13" s="11">
        <v>10</v>
      </c>
      <c r="Z13" s="11">
        <v>150</v>
      </c>
      <c r="AA13" s="3">
        <v>75</v>
      </c>
      <c r="AB13" s="3"/>
    </row>
    <row r="14" spans="1:28">
      <c r="A14" s="13"/>
      <c r="B14" s="15"/>
      <c r="C14" s="13"/>
      <c r="D14" s="5" t="s">
        <v>39</v>
      </c>
      <c r="E14" s="3">
        <v>63.82</v>
      </c>
      <c r="F14" s="3">
        <v>49.46</v>
      </c>
      <c r="G14" s="3">
        <v>14.36</v>
      </c>
      <c r="H14" s="3">
        <v>0</v>
      </c>
      <c r="I14" s="21">
        <v>43525</v>
      </c>
      <c r="J14" s="3"/>
      <c r="K14" s="3"/>
      <c r="L14" s="13"/>
      <c r="M14" s="24"/>
      <c r="N14" s="24"/>
      <c r="O14" s="13"/>
      <c r="P14" s="13"/>
      <c r="Q14" s="13"/>
      <c r="R14" s="13"/>
      <c r="S14" s="3">
        <v>420</v>
      </c>
      <c r="T14" s="13"/>
      <c r="U14" s="8"/>
      <c r="V14" s="8"/>
      <c r="W14" s="13"/>
      <c r="X14" s="13"/>
      <c r="Y14" s="13"/>
      <c r="Z14" s="13"/>
      <c r="AA14" s="3">
        <v>165</v>
      </c>
      <c r="AB14" s="3"/>
    </row>
    <row r="15" ht="6" customHeight="1" spans="1:28">
      <c r="A15" s="11">
        <v>8</v>
      </c>
      <c r="B15" s="16">
        <v>305</v>
      </c>
      <c r="C15" s="12">
        <v>43405</v>
      </c>
      <c r="D15" s="4" t="s">
        <v>40</v>
      </c>
      <c r="E15" s="3">
        <v>66.48</v>
      </c>
      <c r="F15" s="3">
        <v>51.53</v>
      </c>
      <c r="G15" s="3">
        <v>14.96</v>
      </c>
      <c r="H15" s="3">
        <v>0</v>
      </c>
      <c r="I15" s="12">
        <v>43525</v>
      </c>
      <c r="J15" s="11"/>
      <c r="K15" s="11"/>
      <c r="L15" s="11">
        <v>73</v>
      </c>
      <c r="M15" s="12">
        <v>44197</v>
      </c>
      <c r="N15" s="12">
        <v>44531</v>
      </c>
      <c r="O15" s="11">
        <v>12</v>
      </c>
      <c r="P15" s="11">
        <f>L15*O15</f>
        <v>876</v>
      </c>
      <c r="Q15" s="11">
        <v>0</v>
      </c>
      <c r="R15" s="11">
        <f>L15*Q15</f>
        <v>0</v>
      </c>
      <c r="S15" s="11">
        <f>P15-R15</f>
        <v>876</v>
      </c>
      <c r="T15" s="11">
        <v>15</v>
      </c>
      <c r="U15" s="4" t="s">
        <v>33</v>
      </c>
      <c r="V15" s="4" t="s">
        <v>34</v>
      </c>
      <c r="W15" s="11">
        <v>26</v>
      </c>
      <c r="X15" s="11">
        <f>T15*W15</f>
        <v>390</v>
      </c>
      <c r="Y15" s="11">
        <v>4</v>
      </c>
      <c r="Z15" s="11">
        <f>Y15*T15</f>
        <v>60</v>
      </c>
      <c r="AA15" s="11">
        <f>X15-Z15</f>
        <v>330</v>
      </c>
      <c r="AB15" s="11"/>
    </row>
    <row r="16" ht="6" customHeight="1" spans="1:28">
      <c r="A16" s="13"/>
      <c r="B16" s="17"/>
      <c r="C16" s="13"/>
      <c r="D16" s="8"/>
      <c r="E16" s="3">
        <v>66.48</v>
      </c>
      <c r="F16" s="3">
        <v>51.53</v>
      </c>
      <c r="G16" s="3">
        <v>14.96</v>
      </c>
      <c r="H16" s="3">
        <v>0</v>
      </c>
      <c r="I16" s="24"/>
      <c r="J16" s="13"/>
      <c r="K16" s="13"/>
      <c r="L16" s="13"/>
      <c r="M16" s="24"/>
      <c r="N16" s="24"/>
      <c r="O16" s="13"/>
      <c r="P16" s="13"/>
      <c r="Q16" s="13"/>
      <c r="R16" s="13"/>
      <c r="S16" s="13"/>
      <c r="T16" s="13"/>
      <c r="U16" s="8"/>
      <c r="V16" s="8"/>
      <c r="W16" s="13"/>
      <c r="X16" s="13"/>
      <c r="Y16" s="13"/>
      <c r="Z16" s="13"/>
      <c r="AA16" s="13"/>
      <c r="AB16" s="13"/>
    </row>
    <row r="17" spans="1:28">
      <c r="A17" s="11">
        <v>9</v>
      </c>
      <c r="B17" s="16">
        <v>401</v>
      </c>
      <c r="C17" s="12">
        <v>43221</v>
      </c>
      <c r="D17" s="5" t="s">
        <v>41</v>
      </c>
      <c r="E17" s="3">
        <v>66.41</v>
      </c>
      <c r="F17" s="3">
        <v>51.47</v>
      </c>
      <c r="G17" s="3">
        <v>14.94</v>
      </c>
      <c r="H17" s="3">
        <v>0</v>
      </c>
      <c r="I17" s="21">
        <v>43525</v>
      </c>
      <c r="J17" s="3"/>
      <c r="K17" s="3"/>
      <c r="L17" s="11">
        <v>73</v>
      </c>
      <c r="M17" s="12">
        <v>44197</v>
      </c>
      <c r="N17" s="12">
        <v>44531</v>
      </c>
      <c r="O17" s="11">
        <v>12</v>
      </c>
      <c r="P17" s="11">
        <f>L17*O17</f>
        <v>876</v>
      </c>
      <c r="Q17" s="11">
        <v>0</v>
      </c>
      <c r="R17" s="11">
        <f>L17*Q17</f>
        <v>0</v>
      </c>
      <c r="S17" s="3">
        <f>P17/2</f>
        <v>438</v>
      </c>
      <c r="T17" s="11">
        <v>15</v>
      </c>
      <c r="U17" s="4" t="s">
        <v>42</v>
      </c>
      <c r="V17" s="4" t="s">
        <v>34</v>
      </c>
      <c r="W17" s="11">
        <v>32</v>
      </c>
      <c r="X17" s="11">
        <f>T17*W17</f>
        <v>480</v>
      </c>
      <c r="Y17" s="11">
        <v>10</v>
      </c>
      <c r="Z17" s="11">
        <f>Y17*T17</f>
        <v>150</v>
      </c>
      <c r="AA17" s="3">
        <v>155</v>
      </c>
      <c r="AB17" s="3"/>
    </row>
    <row r="18" spans="1:28">
      <c r="A18" s="18"/>
      <c r="B18" s="19"/>
      <c r="C18" s="18"/>
      <c r="D18" s="5" t="s">
        <v>43</v>
      </c>
      <c r="E18" s="3">
        <v>66.41</v>
      </c>
      <c r="F18" s="3">
        <v>51.47</v>
      </c>
      <c r="G18" s="3">
        <v>14.94</v>
      </c>
      <c r="H18" s="3">
        <v>0</v>
      </c>
      <c r="I18" s="21">
        <v>43525</v>
      </c>
      <c r="J18" s="21">
        <v>44136</v>
      </c>
      <c r="K18" s="3">
        <v>21</v>
      </c>
      <c r="L18" s="18"/>
      <c r="M18" s="26"/>
      <c r="N18" s="26"/>
      <c r="O18" s="18"/>
      <c r="P18" s="18"/>
      <c r="Q18" s="18"/>
      <c r="R18" s="18"/>
      <c r="S18" s="3">
        <v>0</v>
      </c>
      <c r="T18" s="18"/>
      <c r="U18" s="27"/>
      <c r="V18" s="27"/>
      <c r="W18" s="18"/>
      <c r="X18" s="18"/>
      <c r="Y18" s="18"/>
      <c r="Z18" s="18"/>
      <c r="AA18" s="3">
        <v>65</v>
      </c>
      <c r="AB18" s="3"/>
    </row>
    <row r="19" spans="1:28">
      <c r="A19" s="13"/>
      <c r="B19" s="17"/>
      <c r="C19" s="13"/>
      <c r="D19" s="5" t="s">
        <v>44</v>
      </c>
      <c r="E19" s="3">
        <v>66.41</v>
      </c>
      <c r="F19" s="3">
        <v>51.47</v>
      </c>
      <c r="G19" s="3">
        <v>14.94</v>
      </c>
      <c r="H19" s="3">
        <v>0</v>
      </c>
      <c r="I19" s="21">
        <v>43709</v>
      </c>
      <c r="J19" s="3"/>
      <c r="K19" s="3"/>
      <c r="L19" s="13"/>
      <c r="M19" s="24"/>
      <c r="N19" s="24"/>
      <c r="O19" s="13"/>
      <c r="P19" s="13"/>
      <c r="Q19" s="13"/>
      <c r="R19" s="13"/>
      <c r="S19" s="3">
        <f>P17/2</f>
        <v>438</v>
      </c>
      <c r="T19" s="13"/>
      <c r="U19" s="8"/>
      <c r="V19" s="8"/>
      <c r="W19" s="13"/>
      <c r="X19" s="13"/>
      <c r="Y19" s="13"/>
      <c r="Z19" s="13"/>
      <c r="AA19" s="3">
        <v>110</v>
      </c>
      <c r="AB19" s="3"/>
    </row>
    <row r="20" spans="1:28">
      <c r="A20" s="11">
        <v>10</v>
      </c>
      <c r="B20" s="11">
        <v>402</v>
      </c>
      <c r="C20" s="12">
        <v>43221</v>
      </c>
      <c r="D20" s="5" t="s">
        <v>45</v>
      </c>
      <c r="E20" s="3">
        <v>65.52</v>
      </c>
      <c r="F20" s="3">
        <v>50.78</v>
      </c>
      <c r="G20" s="3">
        <v>14.74</v>
      </c>
      <c r="H20" s="3">
        <v>0</v>
      </c>
      <c r="I20" s="21">
        <v>43525</v>
      </c>
      <c r="J20" s="3"/>
      <c r="K20" s="3"/>
      <c r="L20" s="11">
        <v>72</v>
      </c>
      <c r="M20" s="12">
        <v>44197</v>
      </c>
      <c r="N20" s="12">
        <v>44531</v>
      </c>
      <c r="O20" s="11">
        <v>12</v>
      </c>
      <c r="P20" s="11">
        <f>L20*O20</f>
        <v>864</v>
      </c>
      <c r="Q20" s="11">
        <v>0</v>
      </c>
      <c r="R20" s="11">
        <f>L20*Q20</f>
        <v>0</v>
      </c>
      <c r="S20" s="3">
        <f>P20/2</f>
        <v>432</v>
      </c>
      <c r="T20" s="11">
        <v>15</v>
      </c>
      <c r="U20" s="4" t="s">
        <v>42</v>
      </c>
      <c r="V20" s="4" t="s">
        <v>34</v>
      </c>
      <c r="W20" s="11">
        <v>32</v>
      </c>
      <c r="X20" s="11">
        <f>T20*W20</f>
        <v>480</v>
      </c>
      <c r="Y20" s="11">
        <v>10</v>
      </c>
      <c r="Z20" s="11">
        <f>Y20*T20</f>
        <v>150</v>
      </c>
      <c r="AA20" s="3">
        <f>(X20-Z20)/2</f>
        <v>165</v>
      </c>
      <c r="AB20" s="3"/>
    </row>
    <row r="21" spans="1:28">
      <c r="A21" s="13"/>
      <c r="B21" s="13"/>
      <c r="C21" s="13"/>
      <c r="D21" s="5" t="s">
        <v>46</v>
      </c>
      <c r="E21" s="3">
        <v>65.52</v>
      </c>
      <c r="F21" s="3">
        <v>50.78</v>
      </c>
      <c r="G21" s="3">
        <v>14.74</v>
      </c>
      <c r="H21" s="3">
        <v>0</v>
      </c>
      <c r="I21" s="21">
        <v>43525</v>
      </c>
      <c r="J21" s="3"/>
      <c r="K21" s="3"/>
      <c r="L21" s="13"/>
      <c r="M21" s="24"/>
      <c r="N21" s="24"/>
      <c r="O21" s="13"/>
      <c r="P21" s="13"/>
      <c r="Q21" s="13"/>
      <c r="R21" s="13"/>
      <c r="S21" s="3">
        <f>P20/2</f>
        <v>432</v>
      </c>
      <c r="T21" s="13"/>
      <c r="U21" s="8"/>
      <c r="V21" s="8"/>
      <c r="W21" s="13"/>
      <c r="X21" s="13"/>
      <c r="Y21" s="13"/>
      <c r="Z21" s="13"/>
      <c r="AA21" s="3">
        <f>(X20-Z20)/2</f>
        <v>165</v>
      </c>
      <c r="AB21" s="3"/>
    </row>
    <row r="22" spans="1:28">
      <c r="A22" s="11">
        <v>11</v>
      </c>
      <c r="B22" s="14">
        <v>501</v>
      </c>
      <c r="C22" s="12">
        <v>43405</v>
      </c>
      <c r="D22" s="5" t="s">
        <v>47</v>
      </c>
      <c r="E22" s="3">
        <v>66.41</v>
      </c>
      <c r="F22" s="3">
        <v>51.47</v>
      </c>
      <c r="G22" s="3">
        <v>14.94</v>
      </c>
      <c r="H22" s="3">
        <v>0</v>
      </c>
      <c r="I22" s="21">
        <v>43525</v>
      </c>
      <c r="J22" s="3"/>
      <c r="K22" s="3"/>
      <c r="L22" s="11">
        <v>73</v>
      </c>
      <c r="M22" s="12">
        <v>44197</v>
      </c>
      <c r="N22" s="12">
        <v>44531</v>
      </c>
      <c r="O22" s="11">
        <v>12</v>
      </c>
      <c r="P22" s="11">
        <f>L22*O22</f>
        <v>876</v>
      </c>
      <c r="Q22" s="11">
        <v>5.5</v>
      </c>
      <c r="R22" s="11">
        <v>401.5</v>
      </c>
      <c r="S22" s="3">
        <v>438</v>
      </c>
      <c r="T22" s="11">
        <v>15</v>
      </c>
      <c r="U22" s="4" t="s">
        <v>33</v>
      </c>
      <c r="V22" s="4" t="s">
        <v>34</v>
      </c>
      <c r="W22" s="11">
        <v>26</v>
      </c>
      <c r="X22" s="11">
        <f>T22*W22</f>
        <v>390</v>
      </c>
      <c r="Y22" s="11">
        <v>9.5</v>
      </c>
      <c r="Z22" s="11">
        <v>142.5</v>
      </c>
      <c r="AA22" s="3">
        <v>165</v>
      </c>
      <c r="AB22" s="3"/>
    </row>
    <row r="23" spans="1:28">
      <c r="A23" s="18"/>
      <c r="B23" s="20"/>
      <c r="C23" s="18"/>
      <c r="D23" s="5" t="s">
        <v>48</v>
      </c>
      <c r="E23" s="3">
        <v>66.41</v>
      </c>
      <c r="F23" s="3">
        <v>51.47</v>
      </c>
      <c r="G23" s="3">
        <v>14.94</v>
      </c>
      <c r="H23" s="3">
        <v>0</v>
      </c>
      <c r="I23" s="21">
        <v>43525</v>
      </c>
      <c r="J23" s="21">
        <v>43678</v>
      </c>
      <c r="K23" s="3">
        <v>6</v>
      </c>
      <c r="L23" s="18"/>
      <c r="M23" s="26"/>
      <c r="N23" s="26"/>
      <c r="O23" s="18"/>
      <c r="P23" s="18"/>
      <c r="Q23" s="18"/>
      <c r="R23" s="18"/>
      <c r="S23" s="3">
        <v>0</v>
      </c>
      <c r="T23" s="18"/>
      <c r="U23" s="27"/>
      <c r="V23" s="27"/>
      <c r="W23" s="18"/>
      <c r="X23" s="18"/>
      <c r="Y23" s="18"/>
      <c r="Z23" s="18"/>
      <c r="AA23" s="3">
        <v>45</v>
      </c>
      <c r="AB23" s="3"/>
    </row>
    <row r="24" spans="1:28">
      <c r="A24" s="13"/>
      <c r="B24" s="15"/>
      <c r="C24" s="13"/>
      <c r="D24" s="5" t="s">
        <v>49</v>
      </c>
      <c r="E24" s="3">
        <v>66.41</v>
      </c>
      <c r="F24" s="3">
        <v>51.47</v>
      </c>
      <c r="G24" s="3">
        <v>14.94</v>
      </c>
      <c r="H24" s="3">
        <v>0</v>
      </c>
      <c r="I24" s="21">
        <v>43709</v>
      </c>
      <c r="J24" s="21">
        <v>44197</v>
      </c>
      <c r="K24" s="3">
        <v>17</v>
      </c>
      <c r="L24" s="13"/>
      <c r="M24" s="24"/>
      <c r="N24" s="24"/>
      <c r="O24" s="13"/>
      <c r="P24" s="13"/>
      <c r="Q24" s="13"/>
      <c r="R24" s="13"/>
      <c r="S24" s="3">
        <v>36.5</v>
      </c>
      <c r="T24" s="13"/>
      <c r="U24" s="8"/>
      <c r="V24" s="8"/>
      <c r="W24" s="13"/>
      <c r="X24" s="13"/>
      <c r="Y24" s="13"/>
      <c r="Z24" s="13"/>
      <c r="AA24" s="3">
        <v>37.5</v>
      </c>
      <c r="AB24" s="3"/>
    </row>
    <row r="25" spans="1:28">
      <c r="A25" s="11">
        <v>12</v>
      </c>
      <c r="B25" s="11">
        <v>801</v>
      </c>
      <c r="C25" s="12">
        <v>43405</v>
      </c>
      <c r="D25" s="5" t="s">
        <v>50</v>
      </c>
      <c r="E25" s="3">
        <v>66.41</v>
      </c>
      <c r="F25" s="3">
        <v>51.47</v>
      </c>
      <c r="G25" s="3">
        <v>14.94</v>
      </c>
      <c r="H25" s="3">
        <v>0</v>
      </c>
      <c r="I25" s="21">
        <v>43525</v>
      </c>
      <c r="J25" s="3"/>
      <c r="K25" s="3"/>
      <c r="L25" s="11">
        <v>73</v>
      </c>
      <c r="M25" s="12">
        <v>44197</v>
      </c>
      <c r="N25" s="12">
        <v>44531</v>
      </c>
      <c r="O25" s="11">
        <v>12</v>
      </c>
      <c r="P25" s="11">
        <f>L25*O25</f>
        <v>876</v>
      </c>
      <c r="Q25" s="11">
        <v>0</v>
      </c>
      <c r="R25" s="11">
        <f>L25*Q25</f>
        <v>0</v>
      </c>
      <c r="S25" s="3">
        <f>P25/2</f>
        <v>438</v>
      </c>
      <c r="T25" s="11">
        <v>15</v>
      </c>
      <c r="U25" s="4" t="s">
        <v>33</v>
      </c>
      <c r="V25" s="4" t="s">
        <v>34</v>
      </c>
      <c r="W25" s="11">
        <v>26</v>
      </c>
      <c r="X25" s="11">
        <f>T25*W25</f>
        <v>390</v>
      </c>
      <c r="Y25" s="11">
        <v>4</v>
      </c>
      <c r="Z25" s="11">
        <f>Y25*T25</f>
        <v>60</v>
      </c>
      <c r="AA25" s="3">
        <v>165</v>
      </c>
      <c r="AB25" s="3"/>
    </row>
    <row r="26" spans="1:28">
      <c r="A26" s="13"/>
      <c r="B26" s="13"/>
      <c r="C26" s="13"/>
      <c r="D26" s="5" t="s">
        <v>51</v>
      </c>
      <c r="E26" s="3">
        <v>66.41</v>
      </c>
      <c r="F26" s="3">
        <v>51.47</v>
      </c>
      <c r="G26" s="3">
        <v>14.94</v>
      </c>
      <c r="H26" s="3">
        <v>0</v>
      </c>
      <c r="I26" s="21">
        <v>43525</v>
      </c>
      <c r="J26" s="3"/>
      <c r="K26" s="3"/>
      <c r="L26" s="13"/>
      <c r="M26" s="24"/>
      <c r="N26" s="24"/>
      <c r="O26" s="13"/>
      <c r="P26" s="13"/>
      <c r="Q26" s="13"/>
      <c r="R26" s="13"/>
      <c r="S26" s="3">
        <f>P25/2</f>
        <v>438</v>
      </c>
      <c r="T26" s="13"/>
      <c r="U26" s="8"/>
      <c r="V26" s="8"/>
      <c r="W26" s="13"/>
      <c r="X26" s="13"/>
      <c r="Y26" s="13"/>
      <c r="Z26" s="13"/>
      <c r="AA26" s="3">
        <v>165</v>
      </c>
      <c r="AB26" s="3"/>
    </row>
    <row r="27" spans="1:28">
      <c r="A27" s="11">
        <v>13</v>
      </c>
      <c r="B27" s="14">
        <v>905</v>
      </c>
      <c r="C27" s="12">
        <v>43405</v>
      </c>
      <c r="D27" s="5" t="s">
        <v>52</v>
      </c>
      <c r="E27" s="3">
        <v>66.48</v>
      </c>
      <c r="F27" s="3">
        <v>51.53</v>
      </c>
      <c r="G27" s="3">
        <v>14.96</v>
      </c>
      <c r="H27" s="3">
        <v>0</v>
      </c>
      <c r="I27" s="21">
        <v>43525</v>
      </c>
      <c r="J27" s="21">
        <v>44044</v>
      </c>
      <c r="K27" s="3">
        <v>18</v>
      </c>
      <c r="L27" s="11">
        <v>73</v>
      </c>
      <c r="M27" s="12">
        <v>43831</v>
      </c>
      <c r="N27" s="12">
        <v>44531</v>
      </c>
      <c r="O27" s="11">
        <v>24</v>
      </c>
      <c r="P27" s="11">
        <f>L27*O27</f>
        <v>1752</v>
      </c>
      <c r="Q27" s="11">
        <v>8</v>
      </c>
      <c r="R27" s="11">
        <v>584</v>
      </c>
      <c r="S27" s="3">
        <v>292</v>
      </c>
      <c r="T27" s="11">
        <v>15</v>
      </c>
      <c r="U27" s="12">
        <v>43405</v>
      </c>
      <c r="V27" s="12">
        <v>44531</v>
      </c>
      <c r="W27" s="11">
        <v>38</v>
      </c>
      <c r="X27" s="11">
        <f>T27*W27</f>
        <v>570</v>
      </c>
      <c r="Y27" s="11">
        <v>10</v>
      </c>
      <c r="Z27" s="11">
        <v>150</v>
      </c>
      <c r="AA27" s="3">
        <v>135</v>
      </c>
      <c r="AB27" s="3"/>
    </row>
    <row r="28" spans="1:28">
      <c r="A28" s="13"/>
      <c r="B28" s="15"/>
      <c r="C28" s="13"/>
      <c r="D28" s="5" t="s">
        <v>53</v>
      </c>
      <c r="E28" s="3">
        <v>66.48</v>
      </c>
      <c r="F28" s="3">
        <v>51.53</v>
      </c>
      <c r="G28" s="3">
        <v>14.96</v>
      </c>
      <c r="H28" s="3">
        <v>0</v>
      </c>
      <c r="I28" s="21">
        <v>43525</v>
      </c>
      <c r="J28" s="3"/>
      <c r="K28" s="3"/>
      <c r="L28" s="13"/>
      <c r="M28" s="13"/>
      <c r="N28" s="13"/>
      <c r="O28" s="13"/>
      <c r="P28" s="13"/>
      <c r="Q28" s="13"/>
      <c r="R28" s="13"/>
      <c r="S28" s="3">
        <v>876</v>
      </c>
      <c r="T28" s="13"/>
      <c r="U28" s="13"/>
      <c r="V28" s="13"/>
      <c r="W28" s="13"/>
      <c r="X28" s="13"/>
      <c r="Y28" s="13"/>
      <c r="Z28" s="13"/>
      <c r="AA28" s="3">
        <v>255</v>
      </c>
      <c r="AB28" s="3"/>
    </row>
    <row r="29" spans="1:28">
      <c r="A29" s="11">
        <v>14</v>
      </c>
      <c r="B29" s="11">
        <v>1001</v>
      </c>
      <c r="C29" s="12">
        <v>43405</v>
      </c>
      <c r="D29" s="5" t="s">
        <v>54</v>
      </c>
      <c r="E29" s="3">
        <v>66.41</v>
      </c>
      <c r="F29" s="3">
        <v>51.47</v>
      </c>
      <c r="G29" s="3">
        <v>14.94</v>
      </c>
      <c r="H29" s="3">
        <v>0</v>
      </c>
      <c r="I29" s="21">
        <v>43525</v>
      </c>
      <c r="J29" s="3"/>
      <c r="K29" s="3"/>
      <c r="L29" s="11">
        <v>73</v>
      </c>
      <c r="M29" s="12">
        <v>43831</v>
      </c>
      <c r="N29" s="12">
        <v>44531</v>
      </c>
      <c r="O29" s="11">
        <v>24</v>
      </c>
      <c r="P29" s="11">
        <f>L29*O29</f>
        <v>1752</v>
      </c>
      <c r="Q29" s="11">
        <v>0</v>
      </c>
      <c r="R29" s="11">
        <f>L29*Q29</f>
        <v>0</v>
      </c>
      <c r="S29" s="3">
        <f>P29/2</f>
        <v>876</v>
      </c>
      <c r="T29" s="11">
        <v>15</v>
      </c>
      <c r="U29" s="12">
        <v>43405</v>
      </c>
      <c r="V29" s="12">
        <v>44531</v>
      </c>
      <c r="W29" s="11">
        <v>38</v>
      </c>
      <c r="X29" s="11">
        <f>T29*W29</f>
        <v>570</v>
      </c>
      <c r="Y29" s="11">
        <v>4</v>
      </c>
      <c r="Z29" s="11">
        <f>Y29*T29</f>
        <v>60</v>
      </c>
      <c r="AA29" s="3">
        <v>255</v>
      </c>
      <c r="AB29" s="3"/>
    </row>
    <row r="30" ht="17" customHeight="1" spans="1:28">
      <c r="A30" s="13"/>
      <c r="B30" s="13"/>
      <c r="C30" s="13"/>
      <c r="D30" s="5" t="s">
        <v>55</v>
      </c>
      <c r="E30" s="3">
        <v>66.41</v>
      </c>
      <c r="F30" s="3">
        <v>51.47</v>
      </c>
      <c r="G30" s="3">
        <v>14.94</v>
      </c>
      <c r="H30" s="3">
        <v>0</v>
      </c>
      <c r="I30" s="21">
        <v>43525</v>
      </c>
      <c r="J30" s="3"/>
      <c r="K30" s="3"/>
      <c r="L30" s="13"/>
      <c r="M30" s="13"/>
      <c r="N30" s="13"/>
      <c r="O30" s="13"/>
      <c r="P30" s="13"/>
      <c r="Q30" s="13"/>
      <c r="R30" s="13"/>
      <c r="S30" s="3">
        <f>P29/2</f>
        <v>876</v>
      </c>
      <c r="T30" s="13"/>
      <c r="U30" s="13"/>
      <c r="V30" s="13"/>
      <c r="W30" s="13"/>
      <c r="X30" s="13"/>
      <c r="Y30" s="13"/>
      <c r="Z30" s="13"/>
      <c r="AA30" s="3">
        <v>255</v>
      </c>
      <c r="AB30" s="3"/>
    </row>
    <row r="31" spans="1:28">
      <c r="A31" s="11">
        <v>15</v>
      </c>
      <c r="B31" s="11">
        <v>1003</v>
      </c>
      <c r="C31" s="12">
        <v>43405</v>
      </c>
      <c r="D31" s="5" t="s">
        <v>56</v>
      </c>
      <c r="E31" s="3">
        <v>63.82</v>
      </c>
      <c r="F31" s="3">
        <v>49.46</v>
      </c>
      <c r="G31" s="3">
        <v>14.36</v>
      </c>
      <c r="H31" s="3">
        <v>0</v>
      </c>
      <c r="I31" s="21">
        <v>43525</v>
      </c>
      <c r="J31" s="3"/>
      <c r="K31" s="3"/>
      <c r="L31" s="11">
        <v>70</v>
      </c>
      <c r="M31" s="12">
        <v>44197</v>
      </c>
      <c r="N31" s="12">
        <v>44531</v>
      </c>
      <c r="O31" s="11">
        <v>12</v>
      </c>
      <c r="P31" s="11">
        <f>L31*O31</f>
        <v>840</v>
      </c>
      <c r="Q31" s="11">
        <v>0</v>
      </c>
      <c r="R31" s="11">
        <f>L31*Q31</f>
        <v>0</v>
      </c>
      <c r="S31" s="3">
        <f>P31/2</f>
        <v>420</v>
      </c>
      <c r="T31" s="11">
        <v>15</v>
      </c>
      <c r="U31" s="4" t="s">
        <v>33</v>
      </c>
      <c r="V31" s="4" t="s">
        <v>34</v>
      </c>
      <c r="W31" s="11">
        <v>26</v>
      </c>
      <c r="X31" s="11">
        <f>T31*W31</f>
        <v>390</v>
      </c>
      <c r="Y31" s="11">
        <v>4</v>
      </c>
      <c r="Z31" s="11">
        <f>Y31*T31</f>
        <v>60</v>
      </c>
      <c r="AA31" s="3">
        <v>165</v>
      </c>
      <c r="AB31" s="3"/>
    </row>
    <row r="32" spans="1:28">
      <c r="A32" s="13"/>
      <c r="B32" s="13"/>
      <c r="C32" s="13"/>
      <c r="D32" s="5" t="s">
        <v>57</v>
      </c>
      <c r="E32" s="3">
        <v>63.82</v>
      </c>
      <c r="F32" s="3">
        <v>49.46</v>
      </c>
      <c r="G32" s="3">
        <v>14.36</v>
      </c>
      <c r="H32" s="3">
        <v>0</v>
      </c>
      <c r="I32" s="21">
        <v>43525</v>
      </c>
      <c r="J32" s="3"/>
      <c r="K32" s="3"/>
      <c r="L32" s="13"/>
      <c r="M32" s="13"/>
      <c r="N32" s="13"/>
      <c r="O32" s="13"/>
      <c r="P32" s="13"/>
      <c r="Q32" s="13"/>
      <c r="R32" s="13"/>
      <c r="S32" s="3">
        <f>P31/2</f>
        <v>420</v>
      </c>
      <c r="T32" s="13"/>
      <c r="U32" s="8"/>
      <c r="V32" s="8"/>
      <c r="W32" s="13"/>
      <c r="X32" s="13"/>
      <c r="Y32" s="13"/>
      <c r="Z32" s="13"/>
      <c r="AA32" s="3">
        <v>165</v>
      </c>
      <c r="AB32" s="3"/>
    </row>
    <row r="33" spans="1:28">
      <c r="A33" s="11">
        <v>16</v>
      </c>
      <c r="B33" s="11">
        <v>1201</v>
      </c>
      <c r="C33" s="12">
        <v>43405</v>
      </c>
      <c r="D33" s="5" t="s">
        <v>58</v>
      </c>
      <c r="E33" s="3">
        <v>66.41</v>
      </c>
      <c r="F33" s="3">
        <v>51.47</v>
      </c>
      <c r="G33" s="3">
        <v>14.94</v>
      </c>
      <c r="H33" s="3">
        <v>0</v>
      </c>
      <c r="I33" s="21">
        <v>43525</v>
      </c>
      <c r="J33" s="3"/>
      <c r="K33" s="3"/>
      <c r="L33" s="11">
        <v>73</v>
      </c>
      <c r="M33" s="12">
        <v>44197</v>
      </c>
      <c r="N33" s="12">
        <v>44531</v>
      </c>
      <c r="O33" s="11">
        <v>12</v>
      </c>
      <c r="P33" s="11">
        <f>L33*O33</f>
        <v>876</v>
      </c>
      <c r="Q33" s="11">
        <v>0</v>
      </c>
      <c r="R33" s="11">
        <f>L33*Q33</f>
        <v>0</v>
      </c>
      <c r="S33" s="3">
        <f>P33/2</f>
        <v>438</v>
      </c>
      <c r="T33" s="11">
        <v>15</v>
      </c>
      <c r="U33" s="4" t="s">
        <v>33</v>
      </c>
      <c r="V33" s="4" t="s">
        <v>34</v>
      </c>
      <c r="W33" s="11">
        <v>26</v>
      </c>
      <c r="X33" s="11">
        <f>T33*W33</f>
        <v>390</v>
      </c>
      <c r="Y33" s="11">
        <v>4</v>
      </c>
      <c r="Z33" s="11">
        <f>Y33*T33</f>
        <v>60</v>
      </c>
      <c r="AA33" s="3">
        <v>165</v>
      </c>
      <c r="AB33" s="3"/>
    </row>
    <row r="34" spans="1:28">
      <c r="A34" s="13"/>
      <c r="B34" s="13"/>
      <c r="C34" s="13"/>
      <c r="D34" s="5" t="s">
        <v>59</v>
      </c>
      <c r="E34" s="3">
        <v>66.41</v>
      </c>
      <c r="F34" s="3">
        <v>51.47</v>
      </c>
      <c r="G34" s="3">
        <v>14.94</v>
      </c>
      <c r="H34" s="3">
        <v>0</v>
      </c>
      <c r="I34" s="21">
        <v>43525</v>
      </c>
      <c r="J34" s="3"/>
      <c r="K34" s="3"/>
      <c r="L34" s="13"/>
      <c r="M34" s="13"/>
      <c r="N34" s="13"/>
      <c r="O34" s="13"/>
      <c r="P34" s="13"/>
      <c r="Q34" s="13"/>
      <c r="R34" s="13"/>
      <c r="S34" s="3">
        <f>P33/2</f>
        <v>438</v>
      </c>
      <c r="T34" s="13"/>
      <c r="U34" s="8"/>
      <c r="V34" s="8"/>
      <c r="W34" s="13"/>
      <c r="X34" s="13"/>
      <c r="Y34" s="13"/>
      <c r="Z34" s="13"/>
      <c r="AA34" s="3">
        <v>165</v>
      </c>
      <c r="AB34" s="3"/>
    </row>
    <row r="35" spans="1:28">
      <c r="A35" s="11">
        <v>17</v>
      </c>
      <c r="B35" s="11">
        <v>1203</v>
      </c>
      <c r="C35" s="12">
        <v>43405</v>
      </c>
      <c r="D35" s="5" t="s">
        <v>60</v>
      </c>
      <c r="E35" s="3">
        <v>63.82</v>
      </c>
      <c r="F35" s="3">
        <v>49.46</v>
      </c>
      <c r="G35" s="3">
        <v>14.36</v>
      </c>
      <c r="H35" s="3">
        <v>0</v>
      </c>
      <c r="I35" s="21">
        <v>43525</v>
      </c>
      <c r="J35" s="3"/>
      <c r="K35" s="3"/>
      <c r="L35" s="11">
        <v>70</v>
      </c>
      <c r="M35" s="12">
        <v>44197</v>
      </c>
      <c r="N35" s="12">
        <v>44531</v>
      </c>
      <c r="O35" s="11">
        <v>12</v>
      </c>
      <c r="P35" s="11">
        <f>L35*O35</f>
        <v>840</v>
      </c>
      <c r="Q35" s="11">
        <v>0</v>
      </c>
      <c r="R35" s="11">
        <f>L35*Q35</f>
        <v>0</v>
      </c>
      <c r="S35" s="3">
        <f>P35/2</f>
        <v>420</v>
      </c>
      <c r="T35" s="11">
        <v>15</v>
      </c>
      <c r="U35" s="4" t="s">
        <v>33</v>
      </c>
      <c r="V35" s="4" t="s">
        <v>34</v>
      </c>
      <c r="W35" s="11">
        <v>26</v>
      </c>
      <c r="X35" s="11">
        <f>T35*W35</f>
        <v>390</v>
      </c>
      <c r="Y35" s="11">
        <v>4</v>
      </c>
      <c r="Z35" s="11">
        <f>Y35*T35</f>
        <v>60</v>
      </c>
      <c r="AA35" s="3">
        <v>165</v>
      </c>
      <c r="AB35" s="3"/>
    </row>
    <row r="36" spans="1:28">
      <c r="A36" s="13"/>
      <c r="B36" s="13"/>
      <c r="C36" s="13"/>
      <c r="D36" s="5" t="s">
        <v>61</v>
      </c>
      <c r="E36" s="3">
        <v>63.82</v>
      </c>
      <c r="F36" s="3">
        <v>49.46</v>
      </c>
      <c r="G36" s="3">
        <v>14.36</v>
      </c>
      <c r="H36" s="3">
        <v>0</v>
      </c>
      <c r="I36" s="21">
        <v>43525</v>
      </c>
      <c r="J36" s="3"/>
      <c r="K36" s="3"/>
      <c r="L36" s="13"/>
      <c r="M36" s="13"/>
      <c r="N36" s="13"/>
      <c r="O36" s="13"/>
      <c r="P36" s="13"/>
      <c r="Q36" s="13"/>
      <c r="R36" s="13"/>
      <c r="S36" s="3">
        <f>P35/2</f>
        <v>420</v>
      </c>
      <c r="T36" s="13"/>
      <c r="U36" s="8"/>
      <c r="V36" s="8"/>
      <c r="W36" s="13"/>
      <c r="X36" s="13"/>
      <c r="Y36" s="13"/>
      <c r="Z36" s="13"/>
      <c r="AA36" s="3">
        <v>165</v>
      </c>
      <c r="AB36" s="3"/>
    </row>
    <row r="37" ht="18" customHeight="1" spans="1:28">
      <c r="A37" s="11">
        <v>18</v>
      </c>
      <c r="B37" s="14">
        <v>1205</v>
      </c>
      <c r="C37" s="12">
        <v>43221</v>
      </c>
      <c r="D37" s="5" t="s">
        <v>62</v>
      </c>
      <c r="E37" s="3">
        <v>66.48</v>
      </c>
      <c r="F37" s="3">
        <v>51.53</v>
      </c>
      <c r="G37" s="3">
        <v>14.96</v>
      </c>
      <c r="H37" s="3">
        <v>0</v>
      </c>
      <c r="I37" s="21">
        <v>43525</v>
      </c>
      <c r="J37" s="21">
        <v>44166</v>
      </c>
      <c r="K37" s="3">
        <v>22</v>
      </c>
      <c r="L37" s="11">
        <v>73</v>
      </c>
      <c r="M37" s="12">
        <v>43831</v>
      </c>
      <c r="N37" s="12">
        <v>44531</v>
      </c>
      <c r="O37" s="11">
        <v>24</v>
      </c>
      <c r="P37" s="11">
        <f>L37*O37</f>
        <v>1752</v>
      </c>
      <c r="Q37" s="11">
        <v>6</v>
      </c>
      <c r="R37" s="11">
        <v>438</v>
      </c>
      <c r="S37" s="3">
        <v>438</v>
      </c>
      <c r="T37" s="11">
        <v>15</v>
      </c>
      <c r="U37" s="28">
        <v>43221</v>
      </c>
      <c r="V37" s="28">
        <v>44531</v>
      </c>
      <c r="W37" s="11">
        <v>44</v>
      </c>
      <c r="X37" s="11">
        <f>T37*W37</f>
        <v>660</v>
      </c>
      <c r="Y37" s="11">
        <v>16</v>
      </c>
      <c r="Z37" s="11">
        <v>240</v>
      </c>
      <c r="AA37" s="3">
        <v>162.5</v>
      </c>
      <c r="AB37" s="4" t="s">
        <v>63</v>
      </c>
    </row>
    <row r="38" ht="20" customHeight="1" spans="1:28">
      <c r="A38" s="18"/>
      <c r="B38" s="20"/>
      <c r="C38" s="18"/>
      <c r="D38" s="5" t="s">
        <v>64</v>
      </c>
      <c r="E38" s="3">
        <v>66.48</v>
      </c>
      <c r="F38" s="3">
        <v>51.53</v>
      </c>
      <c r="G38" s="3">
        <v>14.96</v>
      </c>
      <c r="H38" s="3">
        <v>0</v>
      </c>
      <c r="I38" s="21">
        <v>43525</v>
      </c>
      <c r="J38" s="25">
        <v>43709</v>
      </c>
      <c r="K38" s="3">
        <v>6</v>
      </c>
      <c r="L38" s="18"/>
      <c r="M38" s="18"/>
      <c r="N38" s="18"/>
      <c r="O38" s="18"/>
      <c r="P38" s="18"/>
      <c r="Q38" s="18"/>
      <c r="R38" s="18"/>
      <c r="S38" s="3">
        <v>0</v>
      </c>
      <c r="T38" s="18"/>
      <c r="U38" s="27"/>
      <c r="V38" s="27"/>
      <c r="W38" s="18"/>
      <c r="X38" s="18"/>
      <c r="Y38" s="18"/>
      <c r="Z38" s="18"/>
      <c r="AA38" s="3">
        <v>50</v>
      </c>
      <c r="AB38" s="27"/>
    </row>
    <row r="39" ht="18" customHeight="1" spans="1:28">
      <c r="A39" s="13"/>
      <c r="B39" s="15"/>
      <c r="C39" s="13"/>
      <c r="D39" s="5" t="s">
        <v>65</v>
      </c>
      <c r="E39" s="3">
        <v>66.48</v>
      </c>
      <c r="F39" s="3">
        <v>51.53</v>
      </c>
      <c r="G39" s="3">
        <v>14.96</v>
      </c>
      <c r="H39" s="3">
        <v>0</v>
      </c>
      <c r="I39" s="25">
        <v>43709</v>
      </c>
      <c r="J39" s="3"/>
      <c r="K39" s="3"/>
      <c r="L39" s="13"/>
      <c r="M39" s="13"/>
      <c r="N39" s="13"/>
      <c r="O39" s="13"/>
      <c r="P39" s="13"/>
      <c r="Q39" s="13"/>
      <c r="R39" s="13"/>
      <c r="S39" s="3">
        <v>876</v>
      </c>
      <c r="T39" s="13"/>
      <c r="U39" s="8"/>
      <c r="V39" s="8"/>
      <c r="W39" s="13"/>
      <c r="X39" s="13"/>
      <c r="Y39" s="13"/>
      <c r="Z39" s="13"/>
      <c r="AA39" s="3">
        <v>207.5</v>
      </c>
      <c r="AB39" s="8"/>
    </row>
    <row r="40" spans="1:28">
      <c r="A40" s="3">
        <v>19</v>
      </c>
      <c r="B40" s="3">
        <v>1301</v>
      </c>
      <c r="C40" s="21">
        <v>43221</v>
      </c>
      <c r="D40" s="5" t="s">
        <v>66</v>
      </c>
      <c r="E40" s="3">
        <v>66.41</v>
      </c>
      <c r="F40" s="3">
        <v>51.47</v>
      </c>
      <c r="G40" s="3">
        <v>14.94</v>
      </c>
      <c r="H40" s="3">
        <v>0</v>
      </c>
      <c r="I40" s="21">
        <v>43617</v>
      </c>
      <c r="J40" s="25">
        <v>44105</v>
      </c>
      <c r="K40" s="3"/>
      <c r="L40" s="3">
        <v>73</v>
      </c>
      <c r="M40" s="21">
        <v>43831</v>
      </c>
      <c r="N40" s="21">
        <v>44531</v>
      </c>
      <c r="O40" s="3">
        <v>24</v>
      </c>
      <c r="P40" s="3">
        <f t="shared" ref="P40:P45" si="0">L40*O40</f>
        <v>1752</v>
      </c>
      <c r="Q40" s="3">
        <v>14</v>
      </c>
      <c r="R40" s="3">
        <f t="shared" ref="R40:R45" si="1">L40*Q40</f>
        <v>1022</v>
      </c>
      <c r="S40" s="3">
        <f>P40-R40</f>
        <v>730</v>
      </c>
      <c r="T40" s="3">
        <v>15</v>
      </c>
      <c r="U40" s="10">
        <v>43221</v>
      </c>
      <c r="V40" s="10">
        <v>44531</v>
      </c>
      <c r="W40" s="3">
        <v>44</v>
      </c>
      <c r="X40" s="3">
        <f>T40*W40</f>
        <v>660</v>
      </c>
      <c r="Y40" s="3">
        <v>27</v>
      </c>
      <c r="Z40" s="3">
        <f>Y40*T40</f>
        <v>405</v>
      </c>
      <c r="AA40" s="3">
        <f>X40-Z40</f>
        <v>255</v>
      </c>
      <c r="AB40" s="3" t="s">
        <v>67</v>
      </c>
    </row>
    <row r="41" ht="15" customHeight="1" spans="1:28">
      <c r="A41" s="3">
        <v>20</v>
      </c>
      <c r="B41" s="3">
        <v>1302</v>
      </c>
      <c r="C41" s="21">
        <v>43221</v>
      </c>
      <c r="D41" s="5" t="s">
        <v>68</v>
      </c>
      <c r="E41" s="3">
        <v>65.52</v>
      </c>
      <c r="F41" s="3">
        <v>50.78</v>
      </c>
      <c r="G41" s="3">
        <v>14.74</v>
      </c>
      <c r="H41" s="3">
        <v>0</v>
      </c>
      <c r="I41" s="3"/>
      <c r="J41" s="3"/>
      <c r="K41" s="3"/>
      <c r="L41" s="3">
        <v>72</v>
      </c>
      <c r="M41" s="21">
        <v>44105</v>
      </c>
      <c r="N41" s="21">
        <v>44531</v>
      </c>
      <c r="O41" s="3">
        <v>15</v>
      </c>
      <c r="P41" s="3">
        <f t="shared" si="0"/>
        <v>1080</v>
      </c>
      <c r="Q41" s="3">
        <v>15</v>
      </c>
      <c r="R41" s="3">
        <f t="shared" si="1"/>
        <v>1080</v>
      </c>
      <c r="S41" s="3">
        <f>P41-R41</f>
        <v>0</v>
      </c>
      <c r="T41" s="3">
        <v>15</v>
      </c>
      <c r="U41" s="10" t="s">
        <v>69</v>
      </c>
      <c r="V41" s="10" t="s">
        <v>34</v>
      </c>
      <c r="W41" s="3">
        <v>35</v>
      </c>
      <c r="X41" s="3">
        <f>T41*W41</f>
        <v>525</v>
      </c>
      <c r="Y41" s="3">
        <v>35</v>
      </c>
      <c r="Z41" s="3">
        <f>Y41*T41</f>
        <v>525</v>
      </c>
      <c r="AA41" s="3">
        <f>X41-Z41</f>
        <v>0</v>
      </c>
      <c r="AB41" s="3" t="s">
        <v>70</v>
      </c>
    </row>
    <row r="42" spans="1:28">
      <c r="A42" s="3">
        <v>21</v>
      </c>
      <c r="B42" s="3">
        <v>1303</v>
      </c>
      <c r="C42" s="21">
        <v>43221</v>
      </c>
      <c r="D42" s="5" t="s">
        <v>71</v>
      </c>
      <c r="E42" s="3">
        <v>63.82</v>
      </c>
      <c r="F42" s="3">
        <v>49.46</v>
      </c>
      <c r="G42" s="3">
        <v>14.36</v>
      </c>
      <c r="H42" s="3">
        <v>0</v>
      </c>
      <c r="I42" s="21">
        <v>43647</v>
      </c>
      <c r="J42" s="25">
        <v>44166</v>
      </c>
      <c r="K42" s="3"/>
      <c r="L42" s="3">
        <v>70</v>
      </c>
      <c r="M42" s="21">
        <v>44197</v>
      </c>
      <c r="N42" s="21">
        <v>44531</v>
      </c>
      <c r="O42" s="3">
        <v>12</v>
      </c>
      <c r="P42" s="3">
        <f t="shared" si="0"/>
        <v>840</v>
      </c>
      <c r="Q42" s="3">
        <v>12</v>
      </c>
      <c r="R42" s="3">
        <f t="shared" si="1"/>
        <v>840</v>
      </c>
      <c r="S42" s="3">
        <f>P42-R42</f>
        <v>0</v>
      </c>
      <c r="T42" s="3">
        <v>15</v>
      </c>
      <c r="U42" s="10">
        <v>43221</v>
      </c>
      <c r="V42" s="10">
        <v>44531</v>
      </c>
      <c r="W42" s="3">
        <v>44</v>
      </c>
      <c r="X42" s="3">
        <f>T42*W42</f>
        <v>660</v>
      </c>
      <c r="Y42" s="3">
        <v>26</v>
      </c>
      <c r="Z42" s="3">
        <f>Y42*T42</f>
        <v>390</v>
      </c>
      <c r="AA42" s="3">
        <f>X42-Z42</f>
        <v>270</v>
      </c>
      <c r="AB42" s="3" t="s">
        <v>67</v>
      </c>
    </row>
    <row r="43" ht="17" customHeight="1" spans="1:28">
      <c r="A43" s="3">
        <v>22</v>
      </c>
      <c r="B43" s="3">
        <v>1305</v>
      </c>
      <c r="C43" s="21">
        <v>43221</v>
      </c>
      <c r="D43" s="5" t="s">
        <v>72</v>
      </c>
      <c r="E43" s="3">
        <v>66.48</v>
      </c>
      <c r="F43" s="3">
        <v>51.53</v>
      </c>
      <c r="G43" s="3">
        <v>14.96</v>
      </c>
      <c r="H43" s="3">
        <v>0</v>
      </c>
      <c r="I43" s="21">
        <v>43586</v>
      </c>
      <c r="J43" s="3"/>
      <c r="K43" s="3"/>
      <c r="L43" s="3">
        <v>73</v>
      </c>
      <c r="M43" s="21">
        <v>44197</v>
      </c>
      <c r="N43" s="21">
        <v>44531</v>
      </c>
      <c r="O43" s="3">
        <v>12</v>
      </c>
      <c r="P43" s="3">
        <f t="shared" si="0"/>
        <v>876</v>
      </c>
      <c r="Q43" s="3">
        <v>0</v>
      </c>
      <c r="R43" s="3">
        <f t="shared" si="1"/>
        <v>0</v>
      </c>
      <c r="S43" s="3">
        <f>P43-R43</f>
        <v>876</v>
      </c>
      <c r="T43" s="3">
        <v>15</v>
      </c>
      <c r="U43" s="5" t="s">
        <v>42</v>
      </c>
      <c r="V43" s="5" t="s">
        <v>34</v>
      </c>
      <c r="W43" s="3">
        <v>32</v>
      </c>
      <c r="X43" s="3">
        <f>T43*W43</f>
        <v>480</v>
      </c>
      <c r="Y43" s="3">
        <v>12</v>
      </c>
      <c r="Z43" s="3">
        <f>Y43*T43</f>
        <v>180</v>
      </c>
      <c r="AA43" s="3">
        <f>X43-Z43</f>
        <v>300</v>
      </c>
      <c r="AB43" s="3" t="s">
        <v>67</v>
      </c>
    </row>
    <row r="44" ht="48" customHeight="1" spans="1:28">
      <c r="A44" s="11">
        <v>23</v>
      </c>
      <c r="B44" s="14">
        <v>1401</v>
      </c>
      <c r="C44" s="12">
        <v>43221</v>
      </c>
      <c r="D44" s="5" t="s">
        <v>73</v>
      </c>
      <c r="E44" s="3">
        <v>66.41</v>
      </c>
      <c r="F44" s="3">
        <v>51.47</v>
      </c>
      <c r="G44" s="3">
        <v>14.94</v>
      </c>
      <c r="H44" s="3">
        <v>0</v>
      </c>
      <c r="I44" s="21">
        <v>43374</v>
      </c>
      <c r="J44" s="21">
        <v>43739</v>
      </c>
      <c r="K44" s="3"/>
      <c r="L44" s="11">
        <v>73</v>
      </c>
      <c r="M44" s="12">
        <v>44197</v>
      </c>
      <c r="N44" s="12">
        <v>44531</v>
      </c>
      <c r="O44" s="11">
        <v>12</v>
      </c>
      <c r="P44" s="11">
        <f t="shared" si="0"/>
        <v>876</v>
      </c>
      <c r="Q44" s="11">
        <v>12</v>
      </c>
      <c r="R44" s="11">
        <f>Q44*L44</f>
        <v>876</v>
      </c>
      <c r="S44" s="11">
        <v>0</v>
      </c>
      <c r="T44" s="11">
        <v>15</v>
      </c>
      <c r="U44" s="4" t="s">
        <v>42</v>
      </c>
      <c r="V44" s="4" t="s">
        <v>34</v>
      </c>
      <c r="W44" s="11">
        <v>32</v>
      </c>
      <c r="X44" s="11">
        <f>T44*W44</f>
        <v>480</v>
      </c>
      <c r="Y44" s="11">
        <v>20</v>
      </c>
      <c r="Z44" s="14">
        <f>Y44*T44</f>
        <v>300</v>
      </c>
      <c r="AA44" s="3">
        <v>180</v>
      </c>
      <c r="AB44" s="4" t="s">
        <v>74</v>
      </c>
    </row>
    <row r="45" ht="45" customHeight="1" spans="1:28">
      <c r="A45" s="13"/>
      <c r="B45" s="15"/>
      <c r="C45" s="13"/>
      <c r="D45" s="5" t="s">
        <v>75</v>
      </c>
      <c r="E45" s="3">
        <v>66.41</v>
      </c>
      <c r="F45" s="3">
        <v>51.47</v>
      </c>
      <c r="G45" s="3">
        <v>14.94</v>
      </c>
      <c r="H45" s="3">
        <v>0</v>
      </c>
      <c r="I45" s="21">
        <v>43739</v>
      </c>
      <c r="J45" s="21">
        <v>44075</v>
      </c>
      <c r="K45" s="3"/>
      <c r="L45" s="13"/>
      <c r="M45" s="13"/>
      <c r="N45" s="13"/>
      <c r="O45" s="13"/>
      <c r="P45" s="13"/>
      <c r="Q45" s="13"/>
      <c r="R45" s="13"/>
      <c r="S45" s="3">
        <v>0</v>
      </c>
      <c r="T45" s="13"/>
      <c r="U45" s="8"/>
      <c r="V45" s="8"/>
      <c r="W45" s="13"/>
      <c r="X45" s="13"/>
      <c r="Y45" s="13"/>
      <c r="Z45" s="15"/>
      <c r="AA45" s="3">
        <v>0</v>
      </c>
      <c r="AB45" s="8"/>
    </row>
    <row r="46" spans="1:28">
      <c r="A46" s="3">
        <v>24</v>
      </c>
      <c r="B46" s="3" t="s">
        <v>27</v>
      </c>
      <c r="C46" s="3"/>
      <c r="D46" s="5"/>
      <c r="E46" s="3"/>
      <c r="F46" s="3"/>
      <c r="G46" s="3"/>
      <c r="H46" s="3"/>
      <c r="I46" s="3"/>
      <c r="J46" s="21"/>
      <c r="K46" s="3"/>
      <c r="L46" s="3"/>
      <c r="M46" s="21"/>
      <c r="N46" s="21"/>
      <c r="O46" s="3"/>
      <c r="P46" s="3">
        <f>SUM(P5:P45)</f>
        <v>27096</v>
      </c>
      <c r="Q46" s="3"/>
      <c r="R46" s="3">
        <f>SUM(R5:R45)</f>
        <v>12573.5</v>
      </c>
      <c r="S46" s="3">
        <f>SUM(S5:S45)</f>
        <v>14522.5</v>
      </c>
      <c r="T46" s="3"/>
      <c r="U46" s="5"/>
      <c r="V46" s="5"/>
      <c r="W46" s="3"/>
      <c r="X46" s="3">
        <f>SUM(X5:X45)</f>
        <v>11355</v>
      </c>
      <c r="Y46" s="3"/>
      <c r="Z46" s="3">
        <f>SUM(Z5:Z45)</f>
        <v>5542.5</v>
      </c>
      <c r="AA46" s="3">
        <f>SUM(AA5:AA45)</f>
        <v>5782.5</v>
      </c>
      <c r="AB46" s="3"/>
    </row>
    <row r="48" spans="1:28">
      <c r="A48" s="22" t="s">
        <v>76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28">
      <c r="A49" s="22" t="s">
        <v>77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28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</sheetData>
  <autoFilter ref="A4:AB46">
    <extLst/>
  </autoFilter>
  <mergeCells count="294">
    <mergeCell ref="A1:AB1"/>
    <mergeCell ref="A2:AB2"/>
    <mergeCell ref="F3:H3"/>
    <mergeCell ref="A48:AB48"/>
    <mergeCell ref="A49:AB49"/>
    <mergeCell ref="A50:AB50"/>
    <mergeCell ref="A3:A4"/>
    <mergeCell ref="A9:A10"/>
    <mergeCell ref="A11:A12"/>
    <mergeCell ref="A13:A14"/>
    <mergeCell ref="A15:A16"/>
    <mergeCell ref="A17:A19"/>
    <mergeCell ref="A20:A21"/>
    <mergeCell ref="A22:A24"/>
    <mergeCell ref="A25:A26"/>
    <mergeCell ref="A27:A28"/>
    <mergeCell ref="A29:A30"/>
    <mergeCell ref="A31:A32"/>
    <mergeCell ref="A33:A34"/>
    <mergeCell ref="A35:A36"/>
    <mergeCell ref="A37:A39"/>
    <mergeCell ref="A44:A45"/>
    <mergeCell ref="B3:B4"/>
    <mergeCell ref="B9:B10"/>
    <mergeCell ref="B11:B12"/>
    <mergeCell ref="B13:B14"/>
    <mergeCell ref="B15:B16"/>
    <mergeCell ref="B17:B19"/>
    <mergeCell ref="B20:B21"/>
    <mergeCell ref="B22:B24"/>
    <mergeCell ref="B25:B26"/>
    <mergeCell ref="B27:B28"/>
    <mergeCell ref="B29:B30"/>
    <mergeCell ref="B31:B32"/>
    <mergeCell ref="B33:B34"/>
    <mergeCell ref="B35:B36"/>
    <mergeCell ref="B37:B39"/>
    <mergeCell ref="B44:B45"/>
    <mergeCell ref="C3:C4"/>
    <mergeCell ref="C9:C10"/>
    <mergeCell ref="C11:C12"/>
    <mergeCell ref="C13:C14"/>
    <mergeCell ref="C15:C16"/>
    <mergeCell ref="C17:C19"/>
    <mergeCell ref="C20:C21"/>
    <mergeCell ref="C22:C24"/>
    <mergeCell ref="C25:C26"/>
    <mergeCell ref="C27:C28"/>
    <mergeCell ref="C29:C30"/>
    <mergeCell ref="C31:C32"/>
    <mergeCell ref="C33:C34"/>
    <mergeCell ref="C35:C36"/>
    <mergeCell ref="C37:C39"/>
    <mergeCell ref="C44:C45"/>
    <mergeCell ref="D3:D4"/>
    <mergeCell ref="D15:D16"/>
    <mergeCell ref="I3:I4"/>
    <mergeCell ref="I15:I16"/>
    <mergeCell ref="J3:J4"/>
    <mergeCell ref="J15:J16"/>
    <mergeCell ref="K3:K4"/>
    <mergeCell ref="K15:K16"/>
    <mergeCell ref="L3:L4"/>
    <mergeCell ref="L9:L10"/>
    <mergeCell ref="L11:L12"/>
    <mergeCell ref="L13:L14"/>
    <mergeCell ref="L15:L16"/>
    <mergeCell ref="L17:L19"/>
    <mergeCell ref="L20:L21"/>
    <mergeCell ref="L22:L24"/>
    <mergeCell ref="L25:L26"/>
    <mergeCell ref="L27:L28"/>
    <mergeCell ref="L29:L30"/>
    <mergeCell ref="L31:L32"/>
    <mergeCell ref="L33:L34"/>
    <mergeCell ref="L35:L36"/>
    <mergeCell ref="L37:L39"/>
    <mergeCell ref="L44:L45"/>
    <mergeCell ref="M3:M4"/>
    <mergeCell ref="M9:M10"/>
    <mergeCell ref="M11:M12"/>
    <mergeCell ref="M13:M14"/>
    <mergeCell ref="M15:M16"/>
    <mergeCell ref="M17:M19"/>
    <mergeCell ref="M20:M21"/>
    <mergeCell ref="M22:M24"/>
    <mergeCell ref="M25:M26"/>
    <mergeCell ref="M27:M28"/>
    <mergeCell ref="M29:M30"/>
    <mergeCell ref="M31:M32"/>
    <mergeCell ref="M33:M34"/>
    <mergeCell ref="M35:M36"/>
    <mergeCell ref="M37:M39"/>
    <mergeCell ref="M44:M45"/>
    <mergeCell ref="N3:N4"/>
    <mergeCell ref="N9:N10"/>
    <mergeCell ref="N11:N12"/>
    <mergeCell ref="N13:N14"/>
    <mergeCell ref="N15:N16"/>
    <mergeCell ref="N17:N19"/>
    <mergeCell ref="N20:N21"/>
    <mergeCell ref="N22:N24"/>
    <mergeCell ref="N25:N26"/>
    <mergeCell ref="N27:N28"/>
    <mergeCell ref="N29:N30"/>
    <mergeCell ref="N31:N32"/>
    <mergeCell ref="N33:N34"/>
    <mergeCell ref="N35:N36"/>
    <mergeCell ref="N37:N39"/>
    <mergeCell ref="N44:N45"/>
    <mergeCell ref="O3:O4"/>
    <mergeCell ref="O9:O10"/>
    <mergeCell ref="O11:O12"/>
    <mergeCell ref="O13:O14"/>
    <mergeCell ref="O15:O16"/>
    <mergeCell ref="O17:O19"/>
    <mergeCell ref="O20:O21"/>
    <mergeCell ref="O22:O24"/>
    <mergeCell ref="O25:O26"/>
    <mergeCell ref="O27:O28"/>
    <mergeCell ref="O29:O30"/>
    <mergeCell ref="O31:O32"/>
    <mergeCell ref="O33:O34"/>
    <mergeCell ref="O35:O36"/>
    <mergeCell ref="O37:O39"/>
    <mergeCell ref="O44:O45"/>
    <mergeCell ref="P3:P4"/>
    <mergeCell ref="P9:P10"/>
    <mergeCell ref="P11:P12"/>
    <mergeCell ref="P13:P14"/>
    <mergeCell ref="P15:P16"/>
    <mergeCell ref="P17:P19"/>
    <mergeCell ref="P20:P21"/>
    <mergeCell ref="P22:P24"/>
    <mergeCell ref="P25:P26"/>
    <mergeCell ref="P27:P28"/>
    <mergeCell ref="P29:P30"/>
    <mergeCell ref="P31:P32"/>
    <mergeCell ref="P33:P34"/>
    <mergeCell ref="P35:P36"/>
    <mergeCell ref="P37:P39"/>
    <mergeCell ref="P44:P45"/>
    <mergeCell ref="Q3:Q4"/>
    <mergeCell ref="Q9:Q10"/>
    <mergeCell ref="Q11:Q12"/>
    <mergeCell ref="Q13:Q14"/>
    <mergeCell ref="Q15:Q16"/>
    <mergeCell ref="Q17:Q19"/>
    <mergeCell ref="Q20:Q21"/>
    <mergeCell ref="Q22:Q24"/>
    <mergeCell ref="Q25:Q26"/>
    <mergeCell ref="Q27:Q28"/>
    <mergeCell ref="Q29:Q30"/>
    <mergeCell ref="Q31:Q32"/>
    <mergeCell ref="Q33:Q34"/>
    <mergeCell ref="Q35:Q36"/>
    <mergeCell ref="Q37:Q39"/>
    <mergeCell ref="Q44:Q45"/>
    <mergeCell ref="R3:R4"/>
    <mergeCell ref="R9:R10"/>
    <mergeCell ref="R11:R12"/>
    <mergeCell ref="R13:R14"/>
    <mergeCell ref="R15:R16"/>
    <mergeCell ref="R17:R19"/>
    <mergeCell ref="R20:R21"/>
    <mergeCell ref="R22:R24"/>
    <mergeCell ref="R25:R26"/>
    <mergeCell ref="R27:R28"/>
    <mergeCell ref="R29:R30"/>
    <mergeCell ref="R31:R32"/>
    <mergeCell ref="R33:R34"/>
    <mergeCell ref="R35:R36"/>
    <mergeCell ref="R37:R39"/>
    <mergeCell ref="R44:R45"/>
    <mergeCell ref="S3:S4"/>
    <mergeCell ref="S15:S16"/>
    <mergeCell ref="T3:T4"/>
    <mergeCell ref="T9:T10"/>
    <mergeCell ref="T11:T12"/>
    <mergeCell ref="T13:T14"/>
    <mergeCell ref="T15:T16"/>
    <mergeCell ref="T17:T19"/>
    <mergeCell ref="T20:T21"/>
    <mergeCell ref="T22:T24"/>
    <mergeCell ref="T25:T26"/>
    <mergeCell ref="T27:T28"/>
    <mergeCell ref="T29:T30"/>
    <mergeCell ref="T31:T32"/>
    <mergeCell ref="T33:T34"/>
    <mergeCell ref="T35:T36"/>
    <mergeCell ref="T37:T39"/>
    <mergeCell ref="T44:T45"/>
    <mergeCell ref="U3:U4"/>
    <mergeCell ref="U9:U10"/>
    <mergeCell ref="U11:U12"/>
    <mergeCell ref="U13:U14"/>
    <mergeCell ref="U15:U16"/>
    <mergeCell ref="U17:U19"/>
    <mergeCell ref="U20:U21"/>
    <mergeCell ref="U22:U24"/>
    <mergeCell ref="U25:U26"/>
    <mergeCell ref="U27:U28"/>
    <mergeCell ref="U29:U30"/>
    <mergeCell ref="U31:U32"/>
    <mergeCell ref="U33:U34"/>
    <mergeCell ref="U35:U36"/>
    <mergeCell ref="U37:U39"/>
    <mergeCell ref="U44:U45"/>
    <mergeCell ref="V3:V4"/>
    <mergeCell ref="V9:V10"/>
    <mergeCell ref="V11:V12"/>
    <mergeCell ref="V13:V14"/>
    <mergeCell ref="V15:V16"/>
    <mergeCell ref="V17:V19"/>
    <mergeCell ref="V20:V21"/>
    <mergeCell ref="V22:V24"/>
    <mergeCell ref="V25:V26"/>
    <mergeCell ref="V27:V28"/>
    <mergeCell ref="V29:V30"/>
    <mergeCell ref="V31:V32"/>
    <mergeCell ref="V33:V34"/>
    <mergeCell ref="V35:V36"/>
    <mergeCell ref="V37:V39"/>
    <mergeCell ref="V44:V45"/>
    <mergeCell ref="W3:W4"/>
    <mergeCell ref="W9:W10"/>
    <mergeCell ref="W11:W12"/>
    <mergeCell ref="W13:W14"/>
    <mergeCell ref="W15:W16"/>
    <mergeCell ref="W17:W19"/>
    <mergeCell ref="W20:W21"/>
    <mergeCell ref="W22:W24"/>
    <mergeCell ref="W25:W26"/>
    <mergeCell ref="W27:W28"/>
    <mergeCell ref="W29:W30"/>
    <mergeCell ref="W31:W32"/>
    <mergeCell ref="W33:W34"/>
    <mergeCell ref="W35:W36"/>
    <mergeCell ref="W37:W39"/>
    <mergeCell ref="W44:W45"/>
    <mergeCell ref="X3:X4"/>
    <mergeCell ref="X9:X10"/>
    <mergeCell ref="X11:X12"/>
    <mergeCell ref="X13:X14"/>
    <mergeCell ref="X15:X16"/>
    <mergeCell ref="X17:X19"/>
    <mergeCell ref="X20:X21"/>
    <mergeCell ref="X22:X24"/>
    <mergeCell ref="X25:X26"/>
    <mergeCell ref="X27:X28"/>
    <mergeCell ref="X29:X30"/>
    <mergeCell ref="X31:X32"/>
    <mergeCell ref="X33:X34"/>
    <mergeCell ref="X35:X36"/>
    <mergeCell ref="X37:X39"/>
    <mergeCell ref="X44:X45"/>
    <mergeCell ref="Y3:Y4"/>
    <mergeCell ref="Y9:Y10"/>
    <mergeCell ref="Y11:Y12"/>
    <mergeCell ref="Y13:Y14"/>
    <mergeCell ref="Y15:Y16"/>
    <mergeCell ref="Y17:Y19"/>
    <mergeCell ref="Y20:Y21"/>
    <mergeCell ref="Y22:Y24"/>
    <mergeCell ref="Y25:Y26"/>
    <mergeCell ref="Y27:Y28"/>
    <mergeCell ref="Y29:Y30"/>
    <mergeCell ref="Y31:Y32"/>
    <mergeCell ref="Y33:Y34"/>
    <mergeCell ref="Y35:Y36"/>
    <mergeCell ref="Y37:Y39"/>
    <mergeCell ref="Y44:Y45"/>
    <mergeCell ref="Z3:Z4"/>
    <mergeCell ref="Z9:Z10"/>
    <mergeCell ref="Z11:Z12"/>
    <mergeCell ref="Z13:Z14"/>
    <mergeCell ref="Z15:Z16"/>
    <mergeCell ref="Z17:Z19"/>
    <mergeCell ref="Z20:Z21"/>
    <mergeCell ref="Z22:Z24"/>
    <mergeCell ref="Z25:Z26"/>
    <mergeCell ref="Z27:Z28"/>
    <mergeCell ref="Z29:Z30"/>
    <mergeCell ref="Z31:Z32"/>
    <mergeCell ref="Z33:Z34"/>
    <mergeCell ref="Z35:Z36"/>
    <mergeCell ref="Z37:Z39"/>
    <mergeCell ref="Z44:Z45"/>
    <mergeCell ref="AA3:AA4"/>
    <mergeCell ref="AA15:AA16"/>
    <mergeCell ref="AB3:AB4"/>
    <mergeCell ref="AB15:AB16"/>
    <mergeCell ref="AB37:AB39"/>
    <mergeCell ref="AB44:AB45"/>
  </mergeCells>
  <pageMargins left="0.7" right="0.7" top="0.393055555555556" bottom="0.196527777777778" header="0.236111111111111" footer="0.0784722222222222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芦春小区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 R9m</dc:creator>
  <cp:lastModifiedBy>03</cp:lastModifiedBy>
  <dcterms:created xsi:type="dcterms:W3CDTF">2020-11-26T03:10:00Z</dcterms:created>
  <cp:lastPrinted>2020-12-12T00:55:00Z</cp:lastPrinted>
  <dcterms:modified xsi:type="dcterms:W3CDTF">2021-04-15T02:57:06Z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8295142EB7484F529F9B0D30F823F8FB</vt:lpwstr>
  </property>
</Properties>
</file>